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pecce\Desktop\"/>
    </mc:Choice>
  </mc:AlternateContent>
  <bookViews>
    <workbookView xWindow="0" yWindow="0" windowWidth="4650" windowHeight="6135" tabRatio="651"/>
  </bookViews>
  <sheets>
    <sheet name="Assegno di ricerca" sheetId="4" r:id="rId1"/>
    <sheet name="Borsa di studio" sheetId="5" r:id="rId2"/>
    <sheet name="Occasionale non professionale" sheetId="6" r:id="rId3"/>
    <sheet name="Occasionale professionale" sheetId="7" r:id="rId4"/>
    <sheet name="Gettoni presenza" sheetId="8" r:id="rId5"/>
  </sheets>
  <calcPr calcId="162913"/>
</workbook>
</file>

<file path=xl/calcChain.xml><?xml version="1.0" encoding="utf-8"?>
<calcChain xmlns="http://schemas.openxmlformats.org/spreadsheetml/2006/main">
  <c r="D10" i="8" l="1"/>
  <c r="D6" i="8" l="1"/>
  <c r="D8" i="8"/>
  <c r="D21" i="7" l="1"/>
  <c r="C5" i="7"/>
  <c r="D5" i="7"/>
  <c r="E5" i="7" s="1"/>
  <c r="H3" i="6"/>
  <c r="F3" i="6"/>
  <c r="G3" i="6"/>
  <c r="H3" i="4" l="1"/>
  <c r="H3" i="5" l="1"/>
  <c r="I3" i="5" s="1"/>
  <c r="D12" i="5" s="1"/>
  <c r="D23" i="7" l="1"/>
  <c r="D22" i="7" s="1"/>
  <c r="D24" i="7" l="1"/>
  <c r="D7" i="7"/>
  <c r="D8" i="6"/>
  <c r="D10" i="5"/>
  <c r="G3" i="5" s="1"/>
  <c r="F3" i="4"/>
  <c r="F3" i="5" l="1"/>
  <c r="D8" i="5" s="1"/>
  <c r="D6" i="5" s="1"/>
  <c r="G3" i="4"/>
  <c r="D12" i="4" s="1"/>
  <c r="D6" i="7"/>
  <c r="D10" i="6"/>
  <c r="D6" i="6"/>
  <c r="I3" i="4"/>
  <c r="D8" i="4" s="1"/>
  <c r="D6" i="4" s="1"/>
  <c r="D8" i="7" l="1"/>
</calcChain>
</file>

<file path=xl/sharedStrings.xml><?xml version="1.0" encoding="utf-8"?>
<sst xmlns="http://schemas.openxmlformats.org/spreadsheetml/2006/main" count="63" uniqueCount="29">
  <si>
    <t>LORDO PERCIPIENTE</t>
  </si>
  <si>
    <t xml:space="preserve"> </t>
  </si>
  <si>
    <t>NETTO MENSILE</t>
  </si>
  <si>
    <t>NETTO ANNUALE</t>
  </si>
  <si>
    <t>LORDO FISCALE ANNUO</t>
  </si>
  <si>
    <t>Aliq. prev. PERCIPIENTE</t>
  </si>
  <si>
    <t>Aliq. prev. ENTE</t>
  </si>
  <si>
    <t>LORDO ENTE ANNUO</t>
  </si>
  <si>
    <t>Assegno di ricerca</t>
  </si>
  <si>
    <t>Tirocinio-Borsa di studio/formazione</t>
  </si>
  <si>
    <t>NETTO</t>
  </si>
  <si>
    <t>LORDO ENTE</t>
  </si>
  <si>
    <t xml:space="preserve">LORDO FISCALE </t>
  </si>
  <si>
    <t>Collaborazione occasionale non professionale</t>
  </si>
  <si>
    <t>NB: il compenso netto calcolato include la tassazione a titolo di acconto 20%. Se necessario modificare  le aliquote previdenziali in seguito a variazioni annuali comunicate dall'INPS oppure se il collaboratore è iscritto ad altre casse previdenziali.</t>
  </si>
  <si>
    <t>NB: se necessario modificare  le aliquote previdenziali in seguito a variazioni annuali comunicate dall'INPS.</t>
  </si>
  <si>
    <t>Collaborazione occasionale con professionista in regime di contabilità ordinaria/semplificata</t>
  </si>
  <si>
    <t>Collaborazione occasionale con professionista in regime forfettario</t>
  </si>
  <si>
    <t>Iva</t>
  </si>
  <si>
    <t>Rivalsa INPS/contributo integrativo</t>
  </si>
  <si>
    <t>← Inserire importo</t>
  </si>
  <si>
    <t>Compenso per gettoni presenza riunioni comitati</t>
  </si>
  <si>
    <t>NB: il compenso netto calcolato include la tassazione IRPEF progressiva aliquota media, la detrazione da lavoro dipendente (365 giorni) e il bonus IRPEF 2021.</t>
  </si>
  <si>
    <t>LORDO ENTE DIPENDENTI</t>
  </si>
  <si>
    <t>LORDO ENTE NON DIPENDENTI - rapporto Assimilato a lavoratore dipendente</t>
  </si>
  <si>
    <t>NETTO NON DIPENDENTI (aliq. IRPEF 43%)</t>
  </si>
  <si>
    <t>NB: il compenso netto calcolato include la tassazione a titolo di acconto 20%. Il compenso calcolato include l'eventuale imposta di bollo a carico del debitore. Se necessario modificare l'aliquota iva e/o l'aliquota del contributo integrativo.</t>
  </si>
  <si>
    <t>NB: il compenso calcolato include l'eventuale imposta di bollo a carico del debitore.Se necessario modificare l'aliquota del contributo integrativo.</t>
  </si>
  <si>
    <t>NB: l'importo lordo Ente dei dipendenti include la tassazione CPDEL (23,80%) e ENPDEP (0,093%) a carico del datore di lavoro. Il compenso netto non dipendenti calcolato include la tassazione IRPEF con aliquota fissa al 43%.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</si>
</sst>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4" fontId="0" fillId="0" borderId="1" xfId="0" applyNumberFormat="1" applyBorder="1" applyAlignment="1">
      <alignment horizontal="center" vertical="center"/>
    </xf>
    <xf numFmtId="10" fontId="0" fillId="0" borderId="2" xfId="0" applyNumberFormat="1" applyBorder="1"/>
    <xf numFmtId="0" fontId="0" fillId="0" borderId="0" xfId="0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10" fontId="0" fillId="0" borderId="2" xfId="0" applyNumberForma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10" fontId="0" fillId="0" borderId="0" xfId="0" applyNumberForma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/>
    <xf numFmtId="164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4" sqref="D4"/>
    </sheetView>
  </sheetViews>
  <sheetFormatPr defaultRowHeight="15" x14ac:dyDescent="0.25"/>
  <cols>
    <col min="5" max="5" width="18.140625" bestFit="1" customWidth="1"/>
  </cols>
  <sheetData>
    <row r="1" spans="1:9" x14ac:dyDescent="0.25">
      <c r="A1" s="26" t="s">
        <v>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29"/>
      <c r="B2" s="30"/>
      <c r="C2" s="30"/>
      <c r="D2" s="30"/>
      <c r="E2" s="30"/>
      <c r="F2" s="30"/>
      <c r="G2" s="30"/>
      <c r="H2" s="30"/>
      <c r="I2" s="31"/>
    </row>
    <row r="3" spans="1:9" ht="15.75" thickBot="1" x14ac:dyDescent="0.3">
      <c r="F3" s="9">
        <f>ROUND(H3,0)</f>
        <v>0</v>
      </c>
      <c r="G3" s="8">
        <f>ROUND(F3*I4,2)</f>
        <v>0</v>
      </c>
      <c r="H3" s="8">
        <f>ROUND(D4/12,2)</f>
        <v>0</v>
      </c>
      <c r="I3" s="8">
        <f>F3*I5</f>
        <v>0</v>
      </c>
    </row>
    <row r="4" spans="1:9" ht="15.75" thickBot="1" x14ac:dyDescent="0.3">
      <c r="A4" s="32" t="s">
        <v>0</v>
      </c>
      <c r="B4" s="32"/>
      <c r="C4" s="33"/>
      <c r="D4" s="5">
        <v>0</v>
      </c>
      <c r="E4" s="15" t="s">
        <v>20</v>
      </c>
      <c r="F4" s="25" t="s">
        <v>6</v>
      </c>
      <c r="G4" s="25"/>
      <c r="H4" s="25"/>
      <c r="I4" s="3">
        <v>0.22819999999999999</v>
      </c>
    </row>
    <row r="5" spans="1:9" ht="15.75" thickBot="1" x14ac:dyDescent="0.3">
      <c r="D5" s="6"/>
      <c r="F5" s="25" t="s">
        <v>5</v>
      </c>
      <c r="G5" s="25"/>
      <c r="H5" s="25"/>
      <c r="I5" s="3">
        <v>0.11409999999999999</v>
      </c>
    </row>
    <row r="6" spans="1:9" ht="15.75" thickBot="1" x14ac:dyDescent="0.3">
      <c r="A6" s="23" t="s">
        <v>2</v>
      </c>
      <c r="B6" s="23"/>
      <c r="C6" s="24"/>
      <c r="D6" s="2">
        <f>D8/12</f>
        <v>0</v>
      </c>
    </row>
    <row r="7" spans="1:9" ht="15.75" thickBot="1" x14ac:dyDescent="0.3">
      <c r="D7" s="6"/>
    </row>
    <row r="8" spans="1:9" ht="15.75" thickBot="1" x14ac:dyDescent="0.3">
      <c r="A8" s="23" t="s">
        <v>3</v>
      </c>
      <c r="B8" s="23"/>
      <c r="C8" s="24"/>
      <c r="D8" s="2">
        <f>D4-I3*12</f>
        <v>0</v>
      </c>
    </row>
    <row r="9" spans="1:9" ht="15.75" thickBot="1" x14ac:dyDescent="0.3">
      <c r="D9" s="6"/>
    </row>
    <row r="10" spans="1:9" ht="15.75" thickBot="1" x14ac:dyDescent="0.3">
      <c r="A10" s="23" t="s">
        <v>4</v>
      </c>
      <c r="B10" s="23"/>
      <c r="C10" s="24"/>
      <c r="D10" s="2">
        <v>0</v>
      </c>
    </row>
    <row r="11" spans="1:9" ht="15.75" thickBot="1" x14ac:dyDescent="0.3">
      <c r="D11" s="6"/>
    </row>
    <row r="12" spans="1:9" ht="15.75" thickBot="1" x14ac:dyDescent="0.3">
      <c r="A12" s="23" t="s">
        <v>11</v>
      </c>
      <c r="B12" s="23"/>
      <c r="C12" s="24"/>
      <c r="D12" s="2">
        <f>(G3+H3)*12</f>
        <v>0</v>
      </c>
    </row>
    <row r="15" spans="1:9" ht="15.75" thickBot="1" x14ac:dyDescent="0.3"/>
    <row r="16" spans="1:9" x14ac:dyDescent="0.25">
      <c r="A16" s="17" t="s">
        <v>15</v>
      </c>
      <c r="B16" s="18"/>
      <c r="C16" s="18"/>
      <c r="D16" s="18"/>
      <c r="E16" s="18"/>
      <c r="F16" s="18"/>
      <c r="G16" s="18"/>
      <c r="H16" s="18"/>
      <c r="I16" s="19"/>
    </row>
    <row r="17" spans="1:9" ht="15.75" thickBot="1" x14ac:dyDescent="0.3">
      <c r="A17" s="20"/>
      <c r="B17" s="21"/>
      <c r="C17" s="21"/>
      <c r="D17" s="21"/>
      <c r="E17" s="21"/>
      <c r="F17" s="21"/>
      <c r="G17" s="21"/>
      <c r="H17" s="21"/>
      <c r="I17" s="22"/>
    </row>
  </sheetData>
  <mergeCells count="9">
    <mergeCell ref="A16:I17"/>
    <mergeCell ref="A12:C12"/>
    <mergeCell ref="F4:H4"/>
    <mergeCell ref="F5:H5"/>
    <mergeCell ref="A1:I2"/>
    <mergeCell ref="A4:C4"/>
    <mergeCell ref="A6:C6"/>
    <mergeCell ref="A8:C8"/>
    <mergeCell ref="A10:C10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4" sqref="D4"/>
    </sheetView>
  </sheetViews>
  <sheetFormatPr defaultRowHeight="15" x14ac:dyDescent="0.25"/>
  <cols>
    <col min="7" max="7" width="10.140625" bestFit="1" customWidth="1"/>
  </cols>
  <sheetData>
    <row r="1" spans="1:9" x14ac:dyDescent="0.25">
      <c r="A1" s="34" t="s">
        <v>9</v>
      </c>
      <c r="B1" s="35"/>
      <c r="C1" s="35"/>
      <c r="D1" s="35"/>
      <c r="E1" s="35"/>
      <c r="F1" s="35"/>
      <c r="G1" s="35"/>
      <c r="H1" s="35"/>
      <c r="I1" s="36"/>
    </row>
    <row r="2" spans="1:9" ht="15.75" thickBot="1" x14ac:dyDescent="0.3">
      <c r="A2" s="37"/>
      <c r="B2" s="38"/>
      <c r="C2" s="38"/>
      <c r="D2" s="38"/>
      <c r="E2" s="38"/>
      <c r="F2" s="38"/>
      <c r="G2" s="38"/>
      <c r="H2" s="38"/>
      <c r="I2" s="39"/>
    </row>
    <row r="3" spans="1:9" ht="15.75" thickBot="1" x14ac:dyDescent="0.3">
      <c r="E3" s="9"/>
      <c r="F3" s="8">
        <f>ROUND(IF(D10&lt;8174,0,IF(D10&lt;28000,1200,IF(D10&lt;35000,480+(120*(35000-D10)/7000),IF(D10&gt;40000,0,480*(40000-D10)/5000)))),2)</f>
        <v>0</v>
      </c>
      <c r="G3" s="16">
        <f>IF(D10&gt;8000,IF(D10&gt;28000,(978*((55000-D10)/27000))*E5/365,(978+(902*(28000-D10)/20000))*E5/365),1880*E5/365)</f>
        <v>1880</v>
      </c>
      <c r="H3" s="9">
        <f>ROUND(D4/12,0)</f>
        <v>0</v>
      </c>
      <c r="I3" s="8">
        <f>ROUND(H3*0.085,2)</f>
        <v>0</v>
      </c>
    </row>
    <row r="4" spans="1:9" ht="15.75" thickBot="1" x14ac:dyDescent="0.3">
      <c r="A4" s="32" t="s">
        <v>0</v>
      </c>
      <c r="B4" s="32"/>
      <c r="C4" s="33"/>
      <c r="D4" s="5">
        <v>0</v>
      </c>
      <c r="E4" s="40" t="s">
        <v>20</v>
      </c>
      <c r="F4" s="41"/>
      <c r="G4" s="9"/>
      <c r="H4" s="9"/>
      <c r="I4" s="9"/>
    </row>
    <row r="5" spans="1:9" ht="15.75" thickBot="1" x14ac:dyDescent="0.3">
      <c r="D5" s="6"/>
      <c r="E5" s="9">
        <v>365</v>
      </c>
    </row>
    <row r="6" spans="1:9" ht="15.75" thickBot="1" x14ac:dyDescent="0.3">
      <c r="A6" s="23" t="s">
        <v>2</v>
      </c>
      <c r="B6" s="23"/>
      <c r="C6" s="24"/>
      <c r="D6" s="2">
        <f>ROUND(D8/12,2)</f>
        <v>0</v>
      </c>
    </row>
    <row r="7" spans="1:9" ht="15.75" thickBot="1" x14ac:dyDescent="0.3">
      <c r="D7" s="6"/>
    </row>
    <row r="8" spans="1:9" ht="15.75" thickBot="1" x14ac:dyDescent="0.3">
      <c r="A8" s="23" t="s">
        <v>3</v>
      </c>
      <c r="B8" s="23"/>
      <c r="C8" s="24"/>
      <c r="D8" s="2">
        <f>IF(D4=0,0,D10+F3+G3-(ROUND(IF(D10&gt;15000,IF(D10&gt;28000,(D10-28000)*0.38+6960,(D10-15000)*0.27+3450),(D10*0.23)),2)))</f>
        <v>0</v>
      </c>
    </row>
    <row r="9" spans="1:9" ht="15.75" thickBot="1" x14ac:dyDescent="0.3">
      <c r="D9" s="6"/>
    </row>
    <row r="10" spans="1:9" ht="15.75" thickBot="1" x14ac:dyDescent="0.3">
      <c r="A10" s="23" t="s">
        <v>4</v>
      </c>
      <c r="B10" s="23"/>
      <c r="C10" s="24"/>
      <c r="D10" s="2">
        <f>D4</f>
        <v>0</v>
      </c>
    </row>
    <row r="11" spans="1:9" ht="15.75" thickBot="1" x14ac:dyDescent="0.3">
      <c r="D11" s="6"/>
    </row>
    <row r="12" spans="1:9" ht="15.75" thickBot="1" x14ac:dyDescent="0.3">
      <c r="A12" s="23" t="s">
        <v>7</v>
      </c>
      <c r="B12" s="23"/>
      <c r="C12" s="24"/>
      <c r="D12" s="2">
        <f>(ROUND(D4/12,2)+I3)*12</f>
        <v>0</v>
      </c>
    </row>
    <row r="15" spans="1:9" ht="15.75" thickBot="1" x14ac:dyDescent="0.3"/>
    <row r="16" spans="1:9" x14ac:dyDescent="0.25">
      <c r="A16" s="17" t="s">
        <v>22</v>
      </c>
      <c r="B16" s="18"/>
      <c r="C16" s="18"/>
      <c r="D16" s="18"/>
      <c r="E16" s="18"/>
      <c r="F16" s="18"/>
      <c r="G16" s="18"/>
      <c r="H16" s="18"/>
      <c r="I16" s="19"/>
    </row>
    <row r="17" spans="1:9" ht="15.75" thickBot="1" x14ac:dyDescent="0.3">
      <c r="A17" s="20"/>
      <c r="B17" s="21"/>
      <c r="C17" s="21"/>
      <c r="D17" s="21"/>
      <c r="E17" s="21"/>
      <c r="F17" s="21"/>
      <c r="G17" s="21"/>
      <c r="H17" s="21"/>
      <c r="I17" s="22"/>
    </row>
  </sheetData>
  <mergeCells count="8">
    <mergeCell ref="A16:I17"/>
    <mergeCell ref="A1:I2"/>
    <mergeCell ref="A4:C4"/>
    <mergeCell ref="A6:C6"/>
    <mergeCell ref="A8:C8"/>
    <mergeCell ref="A10:C10"/>
    <mergeCell ref="A12:C12"/>
    <mergeCell ref="E4:F4"/>
  </mergeCells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4" sqref="D4"/>
    </sheetView>
  </sheetViews>
  <sheetFormatPr defaultRowHeight="15" x14ac:dyDescent="0.25"/>
  <cols>
    <col min="5" max="5" width="18" customWidth="1"/>
    <col min="9" max="9" width="14.85546875" customWidth="1"/>
  </cols>
  <sheetData>
    <row r="1" spans="1:9" x14ac:dyDescent="0.25">
      <c r="A1" s="34" t="s">
        <v>13</v>
      </c>
      <c r="B1" s="35"/>
      <c r="C1" s="35"/>
      <c r="D1" s="35"/>
      <c r="E1" s="35"/>
      <c r="F1" s="35"/>
      <c r="G1" s="35"/>
      <c r="H1" s="35"/>
      <c r="I1" s="36"/>
    </row>
    <row r="2" spans="1:9" ht="15.75" thickBot="1" x14ac:dyDescent="0.3">
      <c r="A2" s="37"/>
      <c r="B2" s="38"/>
      <c r="C2" s="38"/>
      <c r="D2" s="38"/>
      <c r="E2" s="38"/>
      <c r="F2" s="38"/>
      <c r="G2" s="38"/>
      <c r="H2" s="38"/>
      <c r="I2" s="39"/>
    </row>
    <row r="3" spans="1:9" ht="15.75" thickBot="1" x14ac:dyDescent="0.3">
      <c r="F3" s="8">
        <f>ROUND(IF(D4&gt;5000,(D4-5000)*I5,0),2)</f>
        <v>0</v>
      </c>
      <c r="G3" s="8">
        <f>ROUND(IF(D4&gt;5000,(D4-5000)*I4,0),2)</f>
        <v>0</v>
      </c>
      <c r="H3" s="8">
        <f>ROUND(D4*0.085,2)</f>
        <v>0</v>
      </c>
    </row>
    <row r="4" spans="1:9" ht="15.75" thickBot="1" x14ac:dyDescent="0.3">
      <c r="A4" s="32" t="s">
        <v>0</v>
      </c>
      <c r="B4" s="32"/>
      <c r="C4" s="33"/>
      <c r="D4" s="5">
        <v>0</v>
      </c>
      <c r="E4" s="15" t="s">
        <v>20</v>
      </c>
      <c r="F4" s="25" t="s">
        <v>6</v>
      </c>
      <c r="G4" s="25"/>
      <c r="H4" s="25"/>
      <c r="I4" s="3">
        <v>0.2248</v>
      </c>
    </row>
    <row r="5" spans="1:9" ht="15.75" thickBot="1" x14ac:dyDescent="0.3">
      <c r="D5" s="7"/>
      <c r="F5" s="25" t="s">
        <v>5</v>
      </c>
      <c r="G5" s="25"/>
      <c r="H5" s="25"/>
      <c r="I5" s="3">
        <v>0.1124</v>
      </c>
    </row>
    <row r="6" spans="1:9" ht="15.75" thickBot="1" x14ac:dyDescent="0.3">
      <c r="A6" s="23" t="s">
        <v>10</v>
      </c>
      <c r="B6" s="23"/>
      <c r="C6" s="24"/>
      <c r="D6" s="2">
        <f>D4*0.8-F3</f>
        <v>0</v>
      </c>
    </row>
    <row r="7" spans="1:9" ht="15.75" thickBot="1" x14ac:dyDescent="0.3">
      <c r="D7" s="7" t="s">
        <v>1</v>
      </c>
    </row>
    <row r="8" spans="1:9" ht="15.75" thickBot="1" x14ac:dyDescent="0.3">
      <c r="A8" s="23" t="s">
        <v>12</v>
      </c>
      <c r="B8" s="23"/>
      <c r="C8" s="24"/>
      <c r="D8" s="2">
        <f>D4-F3</f>
        <v>0</v>
      </c>
    </row>
    <row r="9" spans="1:9" ht="15.75" thickBot="1" x14ac:dyDescent="0.3">
      <c r="D9" s="7"/>
    </row>
    <row r="10" spans="1:9" ht="15.75" thickBot="1" x14ac:dyDescent="0.3">
      <c r="A10" s="23" t="s">
        <v>11</v>
      </c>
      <c r="B10" s="23"/>
      <c r="C10" s="24"/>
      <c r="D10" s="2">
        <f>D4+G3+H3</f>
        <v>0</v>
      </c>
    </row>
    <row r="13" spans="1:9" ht="15.75" thickBot="1" x14ac:dyDescent="0.3"/>
    <row r="14" spans="1:9" ht="15" customHeight="1" x14ac:dyDescent="0.25">
      <c r="A14" s="17" t="s">
        <v>14</v>
      </c>
      <c r="B14" s="18"/>
      <c r="C14" s="18"/>
      <c r="D14" s="18"/>
      <c r="E14" s="18"/>
      <c r="F14" s="18"/>
      <c r="G14" s="18"/>
      <c r="H14" s="18"/>
      <c r="I14" s="19"/>
    </row>
    <row r="15" spans="1:9" x14ac:dyDescent="0.25">
      <c r="A15" s="42"/>
      <c r="B15" s="43"/>
      <c r="C15" s="43"/>
      <c r="D15" s="43"/>
      <c r="E15" s="43"/>
      <c r="F15" s="43"/>
      <c r="G15" s="43"/>
      <c r="H15" s="43"/>
      <c r="I15" s="44"/>
    </row>
    <row r="16" spans="1:9" ht="15.75" thickBot="1" x14ac:dyDescent="0.3">
      <c r="A16" s="20"/>
      <c r="B16" s="21"/>
      <c r="C16" s="21"/>
      <c r="D16" s="21"/>
      <c r="E16" s="21"/>
      <c r="F16" s="21"/>
      <c r="G16" s="21"/>
      <c r="H16" s="21"/>
      <c r="I16" s="22"/>
    </row>
  </sheetData>
  <mergeCells count="8">
    <mergeCell ref="A14:I16"/>
    <mergeCell ref="A1:I2"/>
    <mergeCell ref="A4:C4"/>
    <mergeCell ref="A6:C6"/>
    <mergeCell ref="A8:C8"/>
    <mergeCell ref="A10:C10"/>
    <mergeCell ref="F4:H4"/>
    <mergeCell ref="F5:H5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4" sqref="D4"/>
    </sheetView>
  </sheetViews>
  <sheetFormatPr defaultRowHeight="15" x14ac:dyDescent="0.25"/>
  <cols>
    <col min="4" max="4" width="10.85546875" customWidth="1"/>
    <col min="5" max="5" width="18" customWidth="1"/>
  </cols>
  <sheetData>
    <row r="1" spans="1:9" x14ac:dyDescent="0.25">
      <c r="A1" s="45" t="s">
        <v>16</v>
      </c>
      <c r="B1" s="46"/>
      <c r="C1" s="46"/>
      <c r="D1" s="46"/>
      <c r="E1" s="46"/>
      <c r="F1" s="46"/>
      <c r="G1" s="46"/>
      <c r="H1" s="46"/>
      <c r="I1" s="47"/>
    </row>
    <row r="2" spans="1:9" ht="30.75" customHeight="1" thickBot="1" x14ac:dyDescent="0.3">
      <c r="A2" s="48"/>
      <c r="B2" s="49"/>
      <c r="C2" s="49"/>
      <c r="D2" s="49"/>
      <c r="E2" s="49"/>
      <c r="F2" s="49"/>
      <c r="G2" s="49"/>
      <c r="H2" s="49"/>
      <c r="I2" s="50"/>
    </row>
    <row r="3" spans="1:9" ht="15.75" thickBot="1" x14ac:dyDescent="0.3">
      <c r="F3" s="8" t="s">
        <v>1</v>
      </c>
      <c r="G3" s="8" t="s">
        <v>1</v>
      </c>
      <c r="H3" s="8" t="s">
        <v>1</v>
      </c>
    </row>
    <row r="4" spans="1:9" ht="15.75" thickBot="1" x14ac:dyDescent="0.3">
      <c r="A4" s="32" t="s">
        <v>0</v>
      </c>
      <c r="B4" s="32"/>
      <c r="C4" s="33"/>
      <c r="D4" s="5">
        <v>0</v>
      </c>
      <c r="E4" s="15" t="s">
        <v>20</v>
      </c>
      <c r="F4" s="25" t="s">
        <v>18</v>
      </c>
      <c r="G4" s="25"/>
      <c r="H4" s="25"/>
      <c r="I4" s="10">
        <v>0.22</v>
      </c>
    </row>
    <row r="5" spans="1:9" ht="32.25" customHeight="1" thickBot="1" x14ac:dyDescent="0.3">
      <c r="C5" s="9">
        <f>ROUND(D4*0.2,2)</f>
        <v>0</v>
      </c>
      <c r="D5" s="11">
        <f>ROUND(D4*I5,2)</f>
        <v>0</v>
      </c>
      <c r="E5" s="9">
        <f>ROUND((D4+D5)*I4,2)</f>
        <v>0</v>
      </c>
      <c r="F5" s="51" t="s">
        <v>19</v>
      </c>
      <c r="G5" s="51"/>
      <c r="H5" s="51"/>
      <c r="I5" s="10">
        <v>0.04</v>
      </c>
    </row>
    <row r="6" spans="1:9" ht="15.75" thickBot="1" x14ac:dyDescent="0.3">
      <c r="A6" s="23" t="s">
        <v>10</v>
      </c>
      <c r="B6" s="23"/>
      <c r="C6" s="24"/>
      <c r="D6" s="2">
        <f>D4+D5+E5-C5+D7</f>
        <v>0</v>
      </c>
    </row>
    <row r="7" spans="1:9" ht="15.75" thickBot="1" x14ac:dyDescent="0.3">
      <c r="D7" s="11">
        <f>IF(I4=0%,IF((D4+D5)&gt;77.47,2,0),0)</f>
        <v>0</v>
      </c>
    </row>
    <row r="8" spans="1:9" ht="15.75" thickBot="1" x14ac:dyDescent="0.3">
      <c r="A8" s="23" t="s">
        <v>11</v>
      </c>
      <c r="B8" s="23"/>
      <c r="C8" s="24"/>
      <c r="D8" s="2">
        <f>D4+D5+E5+D7</f>
        <v>0</v>
      </c>
    </row>
    <row r="11" spans="1:9" ht="15.75" thickBot="1" x14ac:dyDescent="0.3"/>
    <row r="12" spans="1:9" ht="11.25" customHeight="1" x14ac:dyDescent="0.25">
      <c r="A12" s="17" t="s">
        <v>26</v>
      </c>
      <c r="B12" s="18"/>
      <c r="C12" s="18"/>
      <c r="D12" s="18"/>
      <c r="E12" s="18"/>
      <c r="F12" s="18"/>
      <c r="G12" s="18"/>
      <c r="H12" s="18"/>
      <c r="I12" s="19"/>
    </row>
    <row r="13" spans="1:9" ht="16.5" customHeight="1" x14ac:dyDescent="0.25">
      <c r="A13" s="42"/>
      <c r="B13" s="43"/>
      <c r="C13" s="43"/>
      <c r="D13" s="43"/>
      <c r="E13" s="43"/>
      <c r="F13" s="43"/>
      <c r="G13" s="43"/>
      <c r="H13" s="43"/>
      <c r="I13" s="44"/>
    </row>
    <row r="14" spans="1:9" ht="18.75" customHeight="1" thickBot="1" x14ac:dyDescent="0.3">
      <c r="A14" s="20"/>
      <c r="B14" s="21"/>
      <c r="C14" s="21"/>
      <c r="D14" s="21"/>
      <c r="E14" s="21"/>
      <c r="F14" s="21"/>
      <c r="G14" s="21"/>
      <c r="H14" s="21"/>
      <c r="I14" s="22"/>
    </row>
    <row r="16" spans="1:9" ht="15.75" thickBot="1" x14ac:dyDescent="0.3"/>
    <row r="17" spans="1:10" x14ac:dyDescent="0.25">
      <c r="A17" s="45" t="s">
        <v>17</v>
      </c>
      <c r="B17" s="46"/>
      <c r="C17" s="46"/>
      <c r="D17" s="46"/>
      <c r="E17" s="46"/>
      <c r="F17" s="46"/>
      <c r="G17" s="46"/>
      <c r="H17" s="46"/>
      <c r="I17" s="47"/>
    </row>
    <row r="18" spans="1:10" ht="29.25" customHeight="1" thickBot="1" x14ac:dyDescent="0.3">
      <c r="A18" s="48"/>
      <c r="B18" s="49"/>
      <c r="C18" s="49"/>
      <c r="D18" s="49"/>
      <c r="E18" s="49"/>
      <c r="F18" s="49"/>
      <c r="G18" s="49"/>
      <c r="H18" s="49"/>
      <c r="I18" s="50"/>
    </row>
    <row r="19" spans="1:10" ht="15.75" thickBot="1" x14ac:dyDescent="0.3">
      <c r="F19" s="8" t="s">
        <v>1</v>
      </c>
      <c r="G19" s="8" t="s">
        <v>1</v>
      </c>
      <c r="H19" s="8" t="s">
        <v>1</v>
      </c>
    </row>
    <row r="20" spans="1:10" ht="15.75" thickBot="1" x14ac:dyDescent="0.3">
      <c r="A20" s="32" t="s">
        <v>0</v>
      </c>
      <c r="B20" s="32"/>
      <c r="C20" s="33"/>
      <c r="D20" s="5">
        <v>0</v>
      </c>
      <c r="E20" s="15" t="s">
        <v>20</v>
      </c>
      <c r="F20" s="13" t="s">
        <v>1</v>
      </c>
      <c r="G20" s="13"/>
      <c r="H20" s="13"/>
      <c r="I20" s="12" t="s">
        <v>1</v>
      </c>
    </row>
    <row r="21" spans="1:10" ht="36.75" customHeight="1" thickBot="1" x14ac:dyDescent="0.3">
      <c r="D21" s="11">
        <f>ROUND(D20*I21,2)</f>
        <v>0</v>
      </c>
      <c r="F21" s="51" t="s">
        <v>19</v>
      </c>
      <c r="G21" s="51"/>
      <c r="H21" s="51"/>
      <c r="I21" s="10">
        <v>0.04</v>
      </c>
    </row>
    <row r="22" spans="1:10" ht="15.75" thickBot="1" x14ac:dyDescent="0.3">
      <c r="A22" s="23" t="s">
        <v>10</v>
      </c>
      <c r="B22" s="23"/>
      <c r="C22" s="24"/>
      <c r="D22" s="2">
        <f>D20+D21+D23</f>
        <v>0</v>
      </c>
    </row>
    <row r="23" spans="1:10" ht="15.75" thickBot="1" x14ac:dyDescent="0.3">
      <c r="D23" s="11">
        <f>IF((D20+D21)&gt;77.47,2,0)</f>
        <v>0</v>
      </c>
    </row>
    <row r="24" spans="1:10" ht="15.75" thickBot="1" x14ac:dyDescent="0.3">
      <c r="A24" s="23" t="s">
        <v>11</v>
      </c>
      <c r="B24" s="23"/>
      <c r="C24" s="24"/>
      <c r="D24" s="2">
        <f>D20+D21+D23</f>
        <v>0</v>
      </c>
    </row>
    <row r="27" spans="1:10" ht="15.75" thickBot="1" x14ac:dyDescent="0.3"/>
    <row r="28" spans="1:10" ht="31.5" customHeight="1" thickBot="1" x14ac:dyDescent="0.3">
      <c r="A28" s="52" t="s">
        <v>27</v>
      </c>
      <c r="B28" s="53"/>
      <c r="C28" s="53"/>
      <c r="D28" s="53"/>
      <c r="E28" s="53"/>
      <c r="F28" s="53"/>
      <c r="G28" s="53"/>
      <c r="H28" s="53"/>
      <c r="I28" s="5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"/>
    </row>
    <row r="30" spans="1:1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"/>
    </row>
  </sheetData>
  <mergeCells count="13">
    <mergeCell ref="A28:I28"/>
    <mergeCell ref="A22:C22"/>
    <mergeCell ref="A24:C24"/>
    <mergeCell ref="A8:C8"/>
    <mergeCell ref="A12:I14"/>
    <mergeCell ref="A17:I18"/>
    <mergeCell ref="A20:C20"/>
    <mergeCell ref="F21:H21"/>
    <mergeCell ref="A1:I2"/>
    <mergeCell ref="A4:C4"/>
    <mergeCell ref="F4:H4"/>
    <mergeCell ref="F5:H5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4" sqref="D4"/>
    </sheetView>
  </sheetViews>
  <sheetFormatPr defaultRowHeight="15" x14ac:dyDescent="0.25"/>
  <cols>
    <col min="3" max="3" width="19.42578125" customWidth="1"/>
    <col min="5" max="5" width="18.5703125" customWidth="1"/>
  </cols>
  <sheetData>
    <row r="1" spans="1:9" ht="15" customHeight="1" x14ac:dyDescent="0.25">
      <c r="A1" s="34" t="s">
        <v>21</v>
      </c>
      <c r="B1" s="35"/>
      <c r="C1" s="35"/>
      <c r="D1" s="35"/>
      <c r="E1" s="35"/>
      <c r="F1" s="35"/>
      <c r="G1" s="35"/>
      <c r="H1" s="35"/>
      <c r="I1" s="36"/>
    </row>
    <row r="2" spans="1:9" ht="15.75" customHeight="1" thickBot="1" x14ac:dyDescent="0.3">
      <c r="A2" s="37"/>
      <c r="B2" s="38"/>
      <c r="C2" s="38"/>
      <c r="D2" s="38"/>
      <c r="E2" s="38"/>
      <c r="F2" s="38"/>
      <c r="G2" s="38"/>
      <c r="H2" s="38"/>
      <c r="I2" s="39"/>
    </row>
    <row r="3" spans="1:9" ht="15.75" thickBot="1" x14ac:dyDescent="0.3">
      <c r="E3" s="9"/>
      <c r="F3" s="8" t="s">
        <v>1</v>
      </c>
      <c r="G3" s="16" t="s">
        <v>1</v>
      </c>
      <c r="H3" s="9" t="s">
        <v>1</v>
      </c>
      <c r="I3" s="8" t="s">
        <v>1</v>
      </c>
    </row>
    <row r="4" spans="1:9" ht="15.75" thickBot="1" x14ac:dyDescent="0.3">
      <c r="A4" s="57" t="s">
        <v>0</v>
      </c>
      <c r="B4" s="57"/>
      <c r="C4" s="58"/>
      <c r="D4" s="5">
        <v>0</v>
      </c>
      <c r="E4" s="40" t="s">
        <v>20</v>
      </c>
      <c r="F4" s="41"/>
      <c r="G4" s="9"/>
      <c r="H4" s="9" t="s">
        <v>1</v>
      </c>
      <c r="I4" s="9"/>
    </row>
    <row r="5" spans="1:9" ht="15.75" thickBot="1" x14ac:dyDescent="0.3">
      <c r="A5" s="4"/>
      <c r="B5" s="4"/>
      <c r="C5" s="4"/>
      <c r="D5" s="6"/>
    </row>
    <row r="6" spans="1:9" ht="15.75" thickBot="1" x14ac:dyDescent="0.3">
      <c r="A6" s="25" t="s">
        <v>23</v>
      </c>
      <c r="B6" s="25"/>
      <c r="C6" s="55"/>
      <c r="D6" s="2">
        <f>(D4*1.085)+ROUND(D4*0.238,2)+ROUND(D4*0.00093,2)</f>
        <v>0</v>
      </c>
    </row>
    <row r="7" spans="1:9" ht="15.75" thickBot="1" x14ac:dyDescent="0.3">
      <c r="A7" s="4"/>
      <c r="B7" s="4"/>
      <c r="C7" s="4"/>
      <c r="D7" s="4"/>
    </row>
    <row r="8" spans="1:9" ht="42" customHeight="1" thickBot="1" x14ac:dyDescent="0.3">
      <c r="A8" s="51" t="s">
        <v>24</v>
      </c>
      <c r="B8" s="51"/>
      <c r="C8" s="56"/>
      <c r="D8" s="2">
        <f>D4*1.085</f>
        <v>0</v>
      </c>
    </row>
    <row r="9" spans="1:9" ht="15.75" thickBot="1" x14ac:dyDescent="0.3"/>
    <row r="10" spans="1:9" ht="15.75" thickBot="1" x14ac:dyDescent="0.3">
      <c r="A10" s="23" t="s">
        <v>25</v>
      </c>
      <c r="B10" s="23"/>
      <c r="C10" s="24"/>
      <c r="D10" s="2">
        <f>D4-(ROUND(D4*0.43,2))</f>
        <v>0</v>
      </c>
    </row>
    <row r="11" spans="1:9" ht="15.75" thickBot="1" x14ac:dyDescent="0.3"/>
    <row r="12" spans="1:9" x14ac:dyDescent="0.25">
      <c r="A12" s="17" t="s">
        <v>28</v>
      </c>
      <c r="B12" s="18"/>
      <c r="C12" s="18"/>
      <c r="D12" s="18"/>
      <c r="E12" s="18"/>
      <c r="F12" s="18"/>
      <c r="G12" s="18"/>
      <c r="H12" s="18"/>
      <c r="I12" s="19"/>
    </row>
    <row r="13" spans="1:9" ht="15.75" thickBot="1" x14ac:dyDescent="0.3">
      <c r="A13" s="20"/>
      <c r="B13" s="21"/>
      <c r="C13" s="21"/>
      <c r="D13" s="21"/>
      <c r="E13" s="21"/>
      <c r="F13" s="21"/>
      <c r="G13" s="21"/>
      <c r="H13" s="21"/>
      <c r="I13" s="22"/>
    </row>
  </sheetData>
  <mergeCells count="7">
    <mergeCell ref="E4:F4"/>
    <mergeCell ref="A6:C6"/>
    <mergeCell ref="A8:C8"/>
    <mergeCell ref="A12:I13"/>
    <mergeCell ref="A1:I2"/>
    <mergeCell ref="A4:C4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Assegno di ricerca</vt:lpstr>
      <vt:lpstr>Borsa di studio</vt:lpstr>
      <vt:lpstr>Occasionale non professionale</vt:lpstr>
      <vt:lpstr>Occasionale professionale</vt:lpstr>
      <vt:lpstr>Gettoni presenza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simone.pecce</cp:lastModifiedBy>
  <cp:lastPrinted>2019-10-07T18:24:50Z</cp:lastPrinted>
  <dcterms:created xsi:type="dcterms:W3CDTF">2019-10-05T07:59:16Z</dcterms:created>
  <dcterms:modified xsi:type="dcterms:W3CDTF">2021-11-03T09:57:35Z</dcterms:modified>
</cp:coreProperties>
</file>